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Bruno\Desktop\Bruno\Bruno 1\Bruno 2\Projeto\8 - Olhos escuros do furacão\"/>
    </mc:Choice>
  </mc:AlternateContent>
  <xr:revisionPtr revIDLastSave="0" documentId="13_ncr:1_{7F335116-6EE1-4E99-9295-91B2B42424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 dias" sheetId="10" r:id="rId1"/>
    <sheet name="21 dias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0" l="1"/>
  <c r="M6" i="11"/>
  <c r="M5" i="11" l="1"/>
  <c r="H14" i="11" l="1"/>
  <c r="H15" i="11"/>
  <c r="H16" i="11"/>
  <c r="H17" i="11"/>
  <c r="H18" i="11"/>
  <c r="H19" i="11"/>
  <c r="H20" i="11"/>
  <c r="H21" i="11"/>
  <c r="H22" i="11"/>
  <c r="H23" i="11"/>
  <c r="H24" i="11"/>
  <c r="H25" i="11"/>
  <c r="H7" i="11"/>
  <c r="H8" i="11"/>
  <c r="H9" i="11"/>
  <c r="H10" i="11"/>
  <c r="H11" i="11"/>
  <c r="H12" i="11"/>
  <c r="H13" i="11"/>
  <c r="H5" i="11"/>
  <c r="H6" i="11"/>
  <c r="H16" i="10"/>
  <c r="H19" i="10"/>
  <c r="H23" i="10"/>
  <c r="H24" i="10"/>
  <c r="H31" i="10"/>
  <c r="H11" i="10"/>
  <c r="H12" i="10"/>
  <c r="H30" i="10"/>
  <c r="H32" i="10"/>
  <c r="H34" i="10"/>
  <c r="H29" i="10"/>
  <c r="H25" i="10"/>
  <c r="H27" i="10"/>
  <c r="H22" i="10"/>
  <c r="H17" i="10"/>
  <c r="H18" i="10"/>
  <c r="H15" i="10"/>
  <c r="H9" i="10"/>
  <c r="H10" i="10"/>
  <c r="H13" i="10"/>
  <c r="H6" i="10"/>
  <c r="H20" i="10"/>
  <c r="E6" i="11"/>
  <c r="H5" i="10" l="1"/>
  <c r="H26" i="10"/>
  <c r="H33" i="10"/>
  <c r="H28" i="10"/>
  <c r="H21" i="10"/>
  <c r="H14" i="10"/>
  <c r="H7" i="10"/>
  <c r="D25" i="11"/>
  <c r="E5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5" i="11"/>
  <c r="F5" i="11" s="1"/>
  <c r="C6" i="11"/>
  <c r="F7" i="11" s="1"/>
  <c r="C7" i="11"/>
  <c r="F8" i="11" s="1"/>
  <c r="C8" i="11"/>
  <c r="F9" i="11" s="1"/>
  <c r="C9" i="11"/>
  <c r="F10" i="11" s="1"/>
  <c r="C10" i="11"/>
  <c r="C11" i="11"/>
  <c r="F12" i="11" s="1"/>
  <c r="C12" i="11"/>
  <c r="F13" i="11" s="1"/>
  <c r="C13" i="11"/>
  <c r="F14" i="11" s="1"/>
  <c r="C14" i="11"/>
  <c r="F15" i="11" s="1"/>
  <c r="C15" i="11"/>
  <c r="C16" i="11"/>
  <c r="F17" i="11" s="1"/>
  <c r="C17" i="11"/>
  <c r="F18" i="11" s="1"/>
  <c r="C18" i="11"/>
  <c r="F19" i="11" s="1"/>
  <c r="C19" i="11"/>
  <c r="F20" i="11" s="1"/>
  <c r="C20" i="11"/>
  <c r="C21" i="11"/>
  <c r="F22" i="11" s="1"/>
  <c r="C22" i="11"/>
  <c r="F23" i="11" s="1"/>
  <c r="C23" i="11"/>
  <c r="F24" i="11" s="1"/>
  <c r="C24" i="11"/>
  <c r="F25" i="11" s="1"/>
  <c r="C25" i="11"/>
  <c r="C5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D6" i="11"/>
  <c r="J15" i="11" l="1"/>
  <c r="F11" i="11"/>
  <c r="F21" i="11"/>
  <c r="J25" i="11"/>
  <c r="F6" i="11"/>
  <c r="J10" i="11"/>
  <c r="J5" i="11"/>
  <c r="J20" i="11"/>
  <c r="F16" i="11"/>
  <c r="H8" i="10"/>
  <c r="I5" i="11"/>
  <c r="D5" i="10"/>
  <c r="C5" i="10"/>
  <c r="C6" i="10"/>
  <c r="F7" i="10" s="1"/>
  <c r="E6" i="10"/>
  <c r="C7" i="10"/>
  <c r="E7" i="10"/>
  <c r="J13" i="10" l="1"/>
  <c r="F8" i="10"/>
  <c r="I7" i="10"/>
  <c r="F6" i="10"/>
  <c r="J6" i="10"/>
  <c r="F5" i="10"/>
  <c r="I6" i="10"/>
  <c r="C8" i="10"/>
  <c r="F9" i="10" s="1"/>
  <c r="C9" i="10"/>
  <c r="F10" i="10" s="1"/>
  <c r="C10" i="10"/>
  <c r="F11" i="10" s="1"/>
  <c r="C11" i="10"/>
  <c r="F12" i="10" s="1"/>
  <c r="C12" i="10"/>
  <c r="F13" i="10" s="1"/>
  <c r="C13" i="10"/>
  <c r="F14" i="10" s="1"/>
  <c r="C14" i="10"/>
  <c r="C15" i="10"/>
  <c r="F16" i="10" s="1"/>
  <c r="C16" i="10"/>
  <c r="F17" i="10" s="1"/>
  <c r="C17" i="10"/>
  <c r="F18" i="10" s="1"/>
  <c r="C18" i="10"/>
  <c r="F19" i="10" s="1"/>
  <c r="C19" i="10"/>
  <c r="F20" i="10" s="1"/>
  <c r="C20" i="10"/>
  <c r="F21" i="10" s="1"/>
  <c r="C21" i="10"/>
  <c r="C22" i="10"/>
  <c r="F23" i="10" s="1"/>
  <c r="C23" i="10"/>
  <c r="F24" i="10" s="1"/>
  <c r="C24" i="10"/>
  <c r="F25" i="10" s="1"/>
  <c r="C25" i="10"/>
  <c r="F26" i="10" s="1"/>
  <c r="C26" i="10"/>
  <c r="F27" i="10" s="1"/>
  <c r="C27" i="10"/>
  <c r="F28" i="10" s="1"/>
  <c r="C28" i="10"/>
  <c r="C29" i="10"/>
  <c r="F30" i="10" s="1"/>
  <c r="C30" i="10"/>
  <c r="F31" i="10" s="1"/>
  <c r="C31" i="10"/>
  <c r="F32" i="10" s="1"/>
  <c r="C32" i="10"/>
  <c r="F33" i="10" s="1"/>
  <c r="C33" i="10"/>
  <c r="F34" i="10" s="1"/>
  <c r="C34" i="10"/>
  <c r="E5" i="10"/>
  <c r="I5" i="10" s="1"/>
  <c r="M5" i="10"/>
  <c r="J34" i="10" l="1"/>
  <c r="F29" i="10"/>
  <c r="J20" i="10"/>
  <c r="F15" i="10"/>
  <c r="F22" i="10"/>
  <c r="J27" i="10"/>
  <c r="D6" i="10"/>
  <c r="D7" i="10"/>
  <c r="E8" i="10"/>
  <c r="D8" i="10" l="1"/>
  <c r="I8" i="10"/>
  <c r="E9" i="10"/>
  <c r="D9" i="10"/>
  <c r="I9" i="10" l="1"/>
  <c r="D10" i="10"/>
  <c r="E10" i="10"/>
  <c r="D11" i="10" l="1"/>
  <c r="I10" i="10"/>
  <c r="E11" i="10"/>
  <c r="E12" i="10" l="1"/>
  <c r="I11" i="10"/>
  <c r="D12" i="10"/>
  <c r="E13" i="10" l="1"/>
  <c r="I12" i="10"/>
  <c r="D13" i="10"/>
  <c r="I13" i="10" l="1"/>
  <c r="D14" i="10"/>
  <c r="E14" i="10"/>
  <c r="D15" i="10" l="1"/>
  <c r="I14" i="10"/>
  <c r="E15" i="10"/>
  <c r="E16" i="10" l="1"/>
  <c r="D16" i="10"/>
  <c r="I15" i="10"/>
  <c r="I16" i="10" l="1"/>
  <c r="E17" i="10"/>
  <c r="D17" i="10"/>
  <c r="I17" i="10" l="1"/>
  <c r="E18" i="10"/>
  <c r="D18" i="10"/>
  <c r="I18" i="10" l="1"/>
  <c r="E19" i="10"/>
  <c r="D19" i="10"/>
  <c r="E20" i="10" l="1"/>
  <c r="D20" i="10"/>
  <c r="I19" i="10"/>
  <c r="E21" i="10" l="1"/>
  <c r="D21" i="10"/>
  <c r="I20" i="10"/>
  <c r="I21" i="10" l="1"/>
  <c r="D22" i="10"/>
  <c r="E22" i="10"/>
  <c r="D23" i="10" l="1"/>
  <c r="E23" i="10"/>
  <c r="I22" i="10"/>
  <c r="E24" i="10" l="1"/>
  <c r="D24" i="10"/>
  <c r="I23" i="10"/>
  <c r="I24" i="10" l="1"/>
  <c r="D25" i="10"/>
  <c r="E25" i="10"/>
  <c r="D26" i="10" l="1"/>
  <c r="E26" i="10"/>
  <c r="I25" i="10"/>
  <c r="D27" i="10" l="1"/>
  <c r="E27" i="10"/>
  <c r="I26" i="10"/>
  <c r="E28" i="10" l="1"/>
  <c r="I27" i="10"/>
  <c r="D28" i="10"/>
  <c r="E29" i="10" l="1"/>
  <c r="D29" i="10"/>
  <c r="I28" i="10"/>
  <c r="D30" i="10" l="1"/>
  <c r="I29" i="10"/>
  <c r="E30" i="10"/>
  <c r="I30" i="10" l="1"/>
  <c r="E31" i="10"/>
  <c r="D31" i="10"/>
  <c r="D32" i="10" l="1"/>
  <c r="E32" i="10"/>
  <c r="I31" i="10"/>
  <c r="I32" i="10" l="1"/>
  <c r="E33" i="10"/>
  <c r="D33" i="10"/>
  <c r="I33" i="10" l="1"/>
  <c r="D34" i="10"/>
  <c r="E34" i="10"/>
  <c r="I34" i="10" l="1"/>
</calcChain>
</file>

<file path=xl/sharedStrings.xml><?xml version="1.0" encoding="utf-8"?>
<sst xmlns="http://schemas.openxmlformats.org/spreadsheetml/2006/main" count="56" uniqueCount="29">
  <si>
    <t>Meta</t>
  </si>
  <si>
    <t>Meta NaNo</t>
  </si>
  <si>
    <t>Texto final</t>
  </si>
  <si>
    <t>Dia</t>
  </si>
  <si>
    <t>Qt palavras início dia</t>
  </si>
  <si>
    <t>Qt palavras final atual</t>
  </si>
  <si>
    <t>Meta original</t>
  </si>
  <si>
    <t>Meta ajustada</t>
  </si>
  <si>
    <t>Desvio meta</t>
  </si>
  <si>
    <t>Meta diária</t>
  </si>
  <si>
    <t>Qt palavras final prov</t>
  </si>
  <si>
    <t>Qt palavras ecritas</t>
  </si>
  <si>
    <t>Qt palavras meta</t>
  </si>
  <si>
    <t>Texto escrito antes</t>
  </si>
  <si>
    <t>Tamanho atual</t>
  </si>
  <si>
    <t xml:space="preserve">Instruções: </t>
  </si>
  <si>
    <t>1ª</t>
  </si>
  <si>
    <t>Preencha a quantidade de palavras que você</t>
  </si>
  <si>
    <r>
      <t xml:space="preserve">já escreveu na </t>
    </r>
    <r>
      <rPr>
        <b/>
        <sz val="11"/>
        <color theme="1"/>
        <rFont val="Calibri"/>
        <family val="2"/>
        <scheme val="minor"/>
      </rPr>
      <t>célula K2</t>
    </r>
  </si>
  <si>
    <t>2ª</t>
  </si>
  <si>
    <r>
      <t xml:space="preserve">Preencha as células da </t>
    </r>
    <r>
      <rPr>
        <b/>
        <sz val="11"/>
        <color theme="1"/>
        <rFont val="Calibri"/>
        <family val="2"/>
        <scheme val="minor"/>
      </rPr>
      <t>coluna F</t>
    </r>
    <r>
      <rPr>
        <sz val="11"/>
        <color theme="1"/>
        <rFont val="Calibri"/>
        <family val="2"/>
        <scheme val="minor"/>
      </rPr>
      <t xml:space="preserve"> diáriamente</t>
    </r>
  </si>
  <si>
    <t>3ª</t>
  </si>
  <si>
    <t>Acompanhe a meta ajustada (dividida pelos</t>
  </si>
  <si>
    <r>
      <t xml:space="preserve">dias faltantes) na </t>
    </r>
    <r>
      <rPr>
        <b/>
        <sz val="11"/>
        <color theme="1"/>
        <rFont val="Calibri"/>
        <family val="2"/>
        <scheme val="minor"/>
      </rPr>
      <t>coluna D</t>
    </r>
  </si>
  <si>
    <t>4ª</t>
  </si>
  <si>
    <r>
      <rPr>
        <b/>
        <sz val="11"/>
        <color theme="1"/>
        <rFont val="Calibri"/>
        <family val="2"/>
        <scheme val="minor"/>
      </rPr>
      <t>Continue escrevendo</t>
    </r>
    <r>
      <rPr>
        <sz val="11"/>
        <color theme="1"/>
        <rFont val="Calibri"/>
        <family val="2"/>
        <scheme val="minor"/>
      </rPr>
      <t>, apesar dos pesares</t>
    </r>
  </si>
  <si>
    <t>Planilha desenvolvida por @GuiadoEscritordeFiccao</t>
  </si>
  <si>
    <r>
      <t xml:space="preserve">Preencha a </t>
    </r>
    <r>
      <rPr>
        <b/>
        <sz val="11"/>
        <color theme="1"/>
        <rFont val="Calibri"/>
        <family val="2"/>
        <scheme val="minor"/>
      </rPr>
      <t>meta Nano</t>
    </r>
    <r>
      <rPr>
        <sz val="11"/>
        <color theme="1"/>
        <rFont val="Calibri"/>
        <family val="2"/>
        <scheme val="minor"/>
      </rPr>
      <t xml:space="preserve"> na célula M4</t>
    </r>
  </si>
  <si>
    <t>5ª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</si>
</sst>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FBA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8F8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64" fontId="0" fillId="3" borderId="3" xfId="1" applyNumberFormat="1" applyFont="1" applyFill="1" applyBorder="1"/>
    <xf numFmtId="164" fontId="0" fillId="3" borderId="2" xfId="1" applyNumberFormat="1" applyFont="1" applyFill="1" applyBorder="1"/>
    <xf numFmtId="164" fontId="0" fillId="3" borderId="6" xfId="1" applyNumberFormat="1" applyFont="1" applyFill="1" applyBorder="1"/>
    <xf numFmtId="164" fontId="0" fillId="3" borderId="5" xfId="1" applyNumberFormat="1" applyFont="1" applyFill="1" applyBorder="1"/>
    <xf numFmtId="164" fontId="0" fillId="3" borderId="7" xfId="1" applyNumberFormat="1" applyFont="1" applyFill="1" applyBorder="1"/>
    <xf numFmtId="164" fontId="0" fillId="3" borderId="9" xfId="1" applyNumberFormat="1" applyFont="1" applyFill="1" applyBorder="1"/>
    <xf numFmtId="0" fontId="4" fillId="5" borderId="1" xfId="0" applyFont="1" applyFill="1" applyBorder="1"/>
    <xf numFmtId="164" fontId="3" fillId="4" borderId="2" xfId="1" applyNumberFormat="1" applyFont="1" applyFill="1" applyBorder="1" applyAlignment="1" applyProtection="1">
      <alignment horizontal="center"/>
      <protection locked="0"/>
    </xf>
    <xf numFmtId="0" fontId="4" fillId="5" borderId="8" xfId="0" applyFont="1" applyFill="1" applyBorder="1"/>
    <xf numFmtId="0" fontId="4" fillId="5" borderId="4" xfId="0" applyFont="1" applyFill="1" applyBorder="1"/>
    <xf numFmtId="14" fontId="0" fillId="3" borderId="1" xfId="1" applyNumberFormat="1" applyFont="1" applyFill="1" applyBorder="1"/>
    <xf numFmtId="164" fontId="3" fillId="4" borderId="3" xfId="1" applyNumberFormat="1" applyFont="1" applyFill="1" applyBorder="1" applyAlignment="1" applyProtection="1">
      <alignment horizontal="center"/>
      <protection locked="0"/>
    </xf>
    <xf numFmtId="14" fontId="0" fillId="3" borderId="8" xfId="1" applyNumberFormat="1" applyFont="1" applyFill="1" applyBorder="1"/>
    <xf numFmtId="164" fontId="3" fillId="4" borderId="7" xfId="1" applyNumberFormat="1" applyFont="1" applyFill="1" applyBorder="1" applyAlignment="1" applyProtection="1">
      <alignment horizontal="center"/>
      <protection locked="0"/>
    </xf>
    <xf numFmtId="164" fontId="3" fillId="4" borderId="6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4" fontId="0" fillId="6" borderId="4" xfId="1" applyNumberFormat="1" applyFont="1" applyFill="1" applyBorder="1"/>
    <xf numFmtId="14" fontId="0" fillId="6" borderId="1" xfId="1" applyNumberFormat="1" applyFont="1" applyFill="1" applyBorder="1"/>
    <xf numFmtId="164" fontId="0" fillId="2" borderId="10" xfId="0" applyNumberFormat="1" applyFill="1" applyBorder="1"/>
    <xf numFmtId="14" fontId="0" fillId="3" borderId="4" xfId="1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3" borderId="17" xfId="1" applyNumberFormat="1" applyFont="1" applyFill="1" applyBorder="1"/>
    <xf numFmtId="164" fontId="0" fillId="3" borderId="18" xfId="1" applyNumberFormat="1" applyFont="1" applyFill="1" applyBorder="1"/>
    <xf numFmtId="164" fontId="3" fillId="4" borderId="18" xfId="1" applyNumberFormat="1" applyFont="1" applyFill="1" applyBorder="1" applyAlignment="1" applyProtection="1">
      <alignment horizontal="center"/>
      <protection locked="0"/>
    </xf>
    <xf numFmtId="164" fontId="0" fillId="3" borderId="19" xfId="1" applyNumberFormat="1" applyFont="1" applyFill="1" applyBorder="1"/>
    <xf numFmtId="164" fontId="0" fillId="2" borderId="20" xfId="0" applyNumberForma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F8F"/>
      <color rgb="FFDEBF08"/>
      <color rgb="FFBFBFBF"/>
      <color rgb="FFFCF989"/>
      <color rgb="FF336699"/>
      <color rgb="FFFDFBA9"/>
      <color rgb="FFF17369"/>
      <color rgb="FFFF6600"/>
      <color rgb="FFAA93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8E0E-0975-4CE7-91F9-52B40DFAE462}">
  <dimension ref="A1:XFD37"/>
  <sheetViews>
    <sheetView tabSelected="1" topLeftCell="B1" zoomScale="85" zoomScaleNormal="85" workbookViewId="0">
      <selection activeCell="D12" sqref="D12"/>
    </sheetView>
  </sheetViews>
  <sheetFormatPr defaultColWidth="0" defaultRowHeight="15" zeroHeight="1" x14ac:dyDescent="0.25"/>
  <cols>
    <col min="1" max="1" width="0" hidden="1" customWidth="1"/>
    <col min="2" max="2" width="10.7109375" bestFit="1" customWidth="1"/>
    <col min="3" max="4" width="9.140625" customWidth="1"/>
    <col min="5" max="8" width="11" customWidth="1"/>
    <col min="9" max="9" width="9.140625" customWidth="1"/>
    <col min="10" max="11" width="9.140625" style="1" customWidth="1"/>
    <col min="12" max="12" width="18" style="1" bestFit="1" customWidth="1"/>
    <col min="13" max="13" width="11" style="1" customWidth="1"/>
    <col min="14" max="14" width="17.28515625" style="1" customWidth="1"/>
    <col min="15" max="17" width="0" hidden="1" customWidth="1"/>
    <col min="18" max="16383" width="9.140625" hidden="1"/>
    <col min="16384" max="16384" width="19.7109375" style="1" customWidth="1"/>
  </cols>
  <sheetData>
    <row r="1" spans="1:13" x14ac:dyDescent="0.25">
      <c r="A1" s="1"/>
      <c r="C1" s="1"/>
      <c r="D1" s="1"/>
      <c r="E1" s="1"/>
      <c r="F1" s="1"/>
      <c r="G1" s="1"/>
      <c r="H1" s="1"/>
      <c r="I1" s="1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3" ht="15.75" thickBot="1" x14ac:dyDescent="0.3">
      <c r="B3" s="35" t="s">
        <v>3</v>
      </c>
      <c r="C3" s="37" t="s">
        <v>9</v>
      </c>
      <c r="D3" s="37" t="s">
        <v>7</v>
      </c>
      <c r="E3" s="37" t="s">
        <v>4</v>
      </c>
      <c r="F3" s="37" t="s">
        <v>12</v>
      </c>
      <c r="G3" s="37" t="s">
        <v>5</v>
      </c>
      <c r="H3" s="37" t="s">
        <v>11</v>
      </c>
      <c r="I3" s="33" t="s">
        <v>8</v>
      </c>
      <c r="L3" s="10" t="s">
        <v>13</v>
      </c>
      <c r="M3" s="11">
        <v>0</v>
      </c>
    </row>
    <row r="4" spans="1:13" ht="15.75" thickBot="1" x14ac:dyDescent="0.3">
      <c r="B4" s="36"/>
      <c r="C4" s="38" t="s">
        <v>6</v>
      </c>
      <c r="D4" s="38" t="s">
        <v>0</v>
      </c>
      <c r="E4" s="38"/>
      <c r="F4" s="38"/>
      <c r="G4" s="38"/>
      <c r="H4" s="38"/>
      <c r="I4" s="34"/>
      <c r="L4" s="12" t="s">
        <v>1</v>
      </c>
      <c r="M4" s="11">
        <v>50000</v>
      </c>
    </row>
    <row r="5" spans="1:13" ht="15.75" thickBot="1" x14ac:dyDescent="0.3">
      <c r="A5">
        <v>1</v>
      </c>
      <c r="B5" s="14">
        <v>43770</v>
      </c>
      <c r="C5" s="4">
        <f>$M$4/30</f>
        <v>1666.6666666666667</v>
      </c>
      <c r="D5" s="4">
        <f>$M$4/30</f>
        <v>1666.6666666666667</v>
      </c>
      <c r="E5" s="4">
        <f>M3</f>
        <v>0</v>
      </c>
      <c r="F5" s="4">
        <f>C5</f>
        <v>1666.6666666666667</v>
      </c>
      <c r="G5" s="15"/>
      <c r="H5" s="4">
        <f>G5-M3</f>
        <v>0</v>
      </c>
      <c r="I5" s="5" t="str">
        <f t="shared" ref="I5:I34" si="0">IF(G5&lt;&gt;0,G5-E5-C5,"")</f>
        <v/>
      </c>
      <c r="J5" s="3"/>
      <c r="L5" s="13" t="s">
        <v>2</v>
      </c>
      <c r="M5" s="7">
        <f>SUM(M3:M4)</f>
        <v>50000</v>
      </c>
    </row>
    <row r="6" spans="1:13" ht="15.75" thickBot="1" x14ac:dyDescent="0.3">
      <c r="A6">
        <v>2</v>
      </c>
      <c r="B6" s="21">
        <v>43771</v>
      </c>
      <c r="C6" s="6">
        <f t="shared" ref="C6:C34" si="1">$M$4/30</f>
        <v>1666.6666666666667</v>
      </c>
      <c r="D6" s="6" t="str">
        <f t="shared" ref="D6:D34" si="2">IF(G5="","",($M$5-G5)/(30-A5))</f>
        <v/>
      </c>
      <c r="E6" s="6" t="str">
        <f>IF(G5&lt;&gt;0,G5,"")</f>
        <v/>
      </c>
      <c r="F6" s="6">
        <f>C5*A6</f>
        <v>3333.3333333333335</v>
      </c>
      <c r="G6" s="18"/>
      <c r="H6" s="6" t="str">
        <f>IF(G6&lt;&gt;0,G6-G5,"")</f>
        <v/>
      </c>
      <c r="I6" s="7" t="str">
        <f t="shared" si="0"/>
        <v/>
      </c>
      <c r="J6" s="23">
        <f>SUM(C5:C6)</f>
        <v>3333.3333333333335</v>
      </c>
      <c r="L6" s="13" t="s">
        <v>14</v>
      </c>
      <c r="M6" s="7">
        <f>IF(G5="",0,LARGE(G5:G34,1))</f>
        <v>0</v>
      </c>
    </row>
    <row r="7" spans="1:13" x14ac:dyDescent="0.25">
      <c r="A7">
        <v>3</v>
      </c>
      <c r="B7" s="22">
        <v>43772</v>
      </c>
      <c r="C7" s="4">
        <f t="shared" si="1"/>
        <v>1666.6666666666667</v>
      </c>
      <c r="D7" s="4" t="str">
        <f t="shared" si="2"/>
        <v/>
      </c>
      <c r="E7" s="4" t="str">
        <f t="shared" ref="E7:E34" si="3">IF(G6&lt;&gt;0,G6,"")</f>
        <v/>
      </c>
      <c r="F7" s="4">
        <f t="shared" ref="F7:F34" si="4">C6*A7</f>
        <v>5000</v>
      </c>
      <c r="G7" s="15"/>
      <c r="H7" s="4" t="str">
        <f t="shared" ref="H7:H34" si="5">IF(G7&lt;&gt;0,G7-G6,"")</f>
        <v/>
      </c>
      <c r="I7" s="5" t="str">
        <f t="shared" si="0"/>
        <v/>
      </c>
    </row>
    <row r="8" spans="1:13" x14ac:dyDescent="0.25">
      <c r="A8">
        <v>4</v>
      </c>
      <c r="B8" s="16">
        <v>43773</v>
      </c>
      <c r="C8" s="8">
        <f t="shared" si="1"/>
        <v>1666.6666666666667</v>
      </c>
      <c r="D8" s="8" t="str">
        <f t="shared" si="2"/>
        <v/>
      </c>
      <c r="E8" s="8" t="str">
        <f>IF(G7&lt;&gt;0,G7,"")</f>
        <v/>
      </c>
      <c r="F8" s="8">
        <f t="shared" si="4"/>
        <v>6666.666666666667</v>
      </c>
      <c r="G8" s="17"/>
      <c r="H8" s="8" t="str">
        <f t="shared" si="5"/>
        <v/>
      </c>
      <c r="I8" s="9" t="str">
        <f t="shared" si="0"/>
        <v/>
      </c>
    </row>
    <row r="9" spans="1:13" x14ac:dyDescent="0.25">
      <c r="A9">
        <v>5</v>
      </c>
      <c r="B9" s="16">
        <v>43774</v>
      </c>
      <c r="C9" s="8">
        <f t="shared" si="1"/>
        <v>1666.6666666666667</v>
      </c>
      <c r="D9" s="8" t="str">
        <f t="shared" si="2"/>
        <v/>
      </c>
      <c r="E9" s="8" t="str">
        <f t="shared" si="3"/>
        <v/>
      </c>
      <c r="F9" s="8">
        <f t="shared" si="4"/>
        <v>8333.3333333333339</v>
      </c>
      <c r="G9" s="17"/>
      <c r="H9" s="8" t="str">
        <f t="shared" si="5"/>
        <v/>
      </c>
      <c r="I9" s="9" t="str">
        <f t="shared" si="0"/>
        <v/>
      </c>
    </row>
    <row r="10" spans="1:13" x14ac:dyDescent="0.25">
      <c r="A10">
        <v>6</v>
      </c>
      <c r="B10" s="16">
        <v>43775</v>
      </c>
      <c r="C10" s="8">
        <f t="shared" si="1"/>
        <v>1666.6666666666667</v>
      </c>
      <c r="D10" s="8" t="str">
        <f t="shared" si="2"/>
        <v/>
      </c>
      <c r="E10" s="8" t="str">
        <f t="shared" si="3"/>
        <v/>
      </c>
      <c r="F10" s="8">
        <f t="shared" si="4"/>
        <v>10000</v>
      </c>
      <c r="G10" s="17"/>
      <c r="H10" s="8" t="str">
        <f t="shared" si="5"/>
        <v/>
      </c>
      <c r="I10" s="9" t="str">
        <f t="shared" si="0"/>
        <v/>
      </c>
      <c r="L10" s="2"/>
    </row>
    <row r="11" spans="1:13" x14ac:dyDescent="0.25">
      <c r="A11">
        <v>7</v>
      </c>
      <c r="B11" s="16">
        <v>43776</v>
      </c>
      <c r="C11" s="8">
        <f t="shared" si="1"/>
        <v>1666.6666666666667</v>
      </c>
      <c r="D11" s="8" t="str">
        <f t="shared" si="2"/>
        <v/>
      </c>
      <c r="E11" s="8" t="str">
        <f t="shared" si="3"/>
        <v/>
      </c>
      <c r="F11" s="8">
        <f t="shared" si="4"/>
        <v>11666.666666666668</v>
      </c>
      <c r="G11" s="17"/>
      <c r="H11" s="8" t="str">
        <f t="shared" si="5"/>
        <v/>
      </c>
      <c r="I11" s="9" t="str">
        <f t="shared" si="0"/>
        <v/>
      </c>
      <c r="K11" s="19"/>
    </row>
    <row r="12" spans="1:13" ht="15.75" thickBot="1" x14ac:dyDescent="0.3">
      <c r="A12">
        <v>8</v>
      </c>
      <c r="B12" s="16">
        <v>43777</v>
      </c>
      <c r="C12" s="8">
        <f t="shared" si="1"/>
        <v>1666.6666666666667</v>
      </c>
      <c r="D12" s="8" t="str">
        <f t="shared" si="2"/>
        <v/>
      </c>
      <c r="E12" s="8" t="str">
        <f t="shared" si="3"/>
        <v/>
      </c>
      <c r="F12" s="8">
        <f t="shared" si="4"/>
        <v>13333.333333333334</v>
      </c>
      <c r="G12" s="17"/>
      <c r="H12" s="8" t="str">
        <f t="shared" si="5"/>
        <v/>
      </c>
      <c r="I12" s="9" t="str">
        <f t="shared" si="0"/>
        <v/>
      </c>
      <c r="J12" s="3"/>
      <c r="K12" s="2"/>
    </row>
    <row r="13" spans="1:13" ht="15.75" thickBot="1" x14ac:dyDescent="0.3">
      <c r="A13">
        <v>9</v>
      </c>
      <c r="B13" s="21">
        <v>43778</v>
      </c>
      <c r="C13" s="6">
        <f t="shared" si="1"/>
        <v>1666.6666666666667</v>
      </c>
      <c r="D13" s="6" t="str">
        <f t="shared" si="2"/>
        <v/>
      </c>
      <c r="E13" s="6" t="str">
        <f t="shared" si="3"/>
        <v/>
      </c>
      <c r="F13" s="6">
        <f t="shared" si="4"/>
        <v>15000</v>
      </c>
      <c r="G13" s="18"/>
      <c r="H13" s="6" t="str">
        <f t="shared" si="5"/>
        <v/>
      </c>
      <c r="I13" s="7" t="str">
        <f t="shared" si="0"/>
        <v/>
      </c>
      <c r="J13" s="23">
        <f>C7*7</f>
        <v>11666.666666666668</v>
      </c>
      <c r="K13" s="19"/>
      <c r="M13" s="2" t="s">
        <v>15</v>
      </c>
    </row>
    <row r="14" spans="1:13" x14ac:dyDescent="0.25">
      <c r="A14">
        <v>10</v>
      </c>
      <c r="B14" s="22">
        <v>43779</v>
      </c>
      <c r="C14" s="4">
        <f t="shared" si="1"/>
        <v>1666.6666666666667</v>
      </c>
      <c r="D14" s="4" t="str">
        <f t="shared" si="2"/>
        <v/>
      </c>
      <c r="E14" s="4" t="str">
        <f t="shared" si="3"/>
        <v/>
      </c>
      <c r="F14" s="4">
        <f t="shared" si="4"/>
        <v>16666.666666666668</v>
      </c>
      <c r="G14" s="15"/>
      <c r="H14" s="4" t="str">
        <f t="shared" si="5"/>
        <v/>
      </c>
      <c r="I14" s="5" t="str">
        <f t="shared" si="0"/>
        <v/>
      </c>
      <c r="K14" s="19"/>
      <c r="L14" s="19" t="s">
        <v>16</v>
      </c>
      <c r="M14" s="1" t="s">
        <v>17</v>
      </c>
    </row>
    <row r="15" spans="1:13" x14ac:dyDescent="0.25">
      <c r="A15">
        <v>11</v>
      </c>
      <c r="B15" s="16">
        <v>43780</v>
      </c>
      <c r="C15" s="8">
        <f t="shared" si="1"/>
        <v>1666.6666666666667</v>
      </c>
      <c r="D15" s="8" t="str">
        <f t="shared" si="2"/>
        <v/>
      </c>
      <c r="E15" s="8" t="str">
        <f t="shared" si="3"/>
        <v/>
      </c>
      <c r="F15" s="8">
        <f t="shared" si="4"/>
        <v>18333.333333333336</v>
      </c>
      <c r="G15" s="17"/>
      <c r="H15" s="8" t="str">
        <f t="shared" si="5"/>
        <v/>
      </c>
      <c r="I15" s="9" t="str">
        <f t="shared" si="0"/>
        <v/>
      </c>
      <c r="L15" s="2"/>
      <c r="M15" s="1" t="s">
        <v>18</v>
      </c>
    </row>
    <row r="16" spans="1:13" x14ac:dyDescent="0.25">
      <c r="A16">
        <v>12</v>
      </c>
      <c r="B16" s="16">
        <v>43781</v>
      </c>
      <c r="C16" s="8">
        <f t="shared" si="1"/>
        <v>1666.6666666666667</v>
      </c>
      <c r="D16" s="8" t="str">
        <f t="shared" si="2"/>
        <v/>
      </c>
      <c r="E16" s="8" t="str">
        <f t="shared" si="3"/>
        <v/>
      </c>
      <c r="F16" s="8">
        <f t="shared" si="4"/>
        <v>20000</v>
      </c>
      <c r="G16" s="17"/>
      <c r="H16" s="8" t="str">
        <f t="shared" si="5"/>
        <v/>
      </c>
      <c r="I16" s="9" t="str">
        <f t="shared" si="0"/>
        <v/>
      </c>
      <c r="K16" s="19"/>
      <c r="L16" s="19" t="s">
        <v>19</v>
      </c>
      <c r="M16" s="1" t="s">
        <v>27</v>
      </c>
    </row>
    <row r="17" spans="1:13" x14ac:dyDescent="0.25">
      <c r="A17">
        <v>13</v>
      </c>
      <c r="B17" s="16">
        <v>43782</v>
      </c>
      <c r="C17" s="8">
        <f t="shared" si="1"/>
        <v>1666.6666666666667</v>
      </c>
      <c r="D17" s="8" t="str">
        <f t="shared" si="2"/>
        <v/>
      </c>
      <c r="E17" s="8" t="str">
        <f t="shared" si="3"/>
        <v/>
      </c>
      <c r="F17" s="8">
        <f t="shared" si="4"/>
        <v>21666.666666666668</v>
      </c>
      <c r="G17" s="17"/>
      <c r="H17" s="8" t="str">
        <f t="shared" si="5"/>
        <v/>
      </c>
      <c r="I17" s="9" t="str">
        <f t="shared" si="0"/>
        <v/>
      </c>
      <c r="L17" s="19" t="s">
        <v>21</v>
      </c>
      <c r="M17" s="1" t="s">
        <v>20</v>
      </c>
    </row>
    <row r="18" spans="1:13" x14ac:dyDescent="0.25">
      <c r="A18">
        <v>14</v>
      </c>
      <c r="B18" s="16">
        <v>43783</v>
      </c>
      <c r="C18" s="8">
        <f t="shared" si="1"/>
        <v>1666.6666666666667</v>
      </c>
      <c r="D18" s="8" t="str">
        <f t="shared" si="2"/>
        <v/>
      </c>
      <c r="E18" s="8" t="str">
        <f t="shared" si="3"/>
        <v/>
      </c>
      <c r="F18" s="8">
        <f t="shared" si="4"/>
        <v>23333.333333333336</v>
      </c>
      <c r="G18" s="17"/>
      <c r="H18" s="8" t="str">
        <f t="shared" si="5"/>
        <v/>
      </c>
      <c r="I18" s="9" t="str">
        <f t="shared" si="0"/>
        <v/>
      </c>
      <c r="L18" s="19" t="s">
        <v>24</v>
      </c>
      <c r="M18" s="1" t="s">
        <v>22</v>
      </c>
    </row>
    <row r="19" spans="1:13" ht="15.75" thickBot="1" x14ac:dyDescent="0.3">
      <c r="A19">
        <v>15</v>
      </c>
      <c r="B19" s="16">
        <v>43784</v>
      </c>
      <c r="C19" s="8">
        <f t="shared" si="1"/>
        <v>1666.6666666666667</v>
      </c>
      <c r="D19" s="8" t="str">
        <f t="shared" si="2"/>
        <v/>
      </c>
      <c r="E19" s="8" t="str">
        <f t="shared" si="3"/>
        <v/>
      </c>
      <c r="F19" s="8">
        <f t="shared" si="4"/>
        <v>25000</v>
      </c>
      <c r="G19" s="17"/>
      <c r="H19" s="8" t="str">
        <f t="shared" si="5"/>
        <v/>
      </c>
      <c r="I19" s="9" t="str">
        <f t="shared" si="0"/>
        <v/>
      </c>
      <c r="J19" s="3"/>
      <c r="L19" s="19"/>
      <c r="M19" s="1" t="s">
        <v>23</v>
      </c>
    </row>
    <row r="20" spans="1:13" ht="15.75" thickBot="1" x14ac:dyDescent="0.3">
      <c r="A20">
        <v>16</v>
      </c>
      <c r="B20" s="21">
        <v>43785</v>
      </c>
      <c r="C20" s="6">
        <f t="shared" si="1"/>
        <v>1666.6666666666667</v>
      </c>
      <c r="D20" s="6" t="str">
        <f t="shared" si="2"/>
        <v/>
      </c>
      <c r="E20" s="6" t="str">
        <f t="shared" si="3"/>
        <v/>
      </c>
      <c r="F20" s="6">
        <f t="shared" si="4"/>
        <v>26666.666666666668</v>
      </c>
      <c r="G20" s="18"/>
      <c r="H20" s="6" t="str">
        <f t="shared" si="5"/>
        <v/>
      </c>
      <c r="I20" s="7" t="str">
        <f t="shared" si="0"/>
        <v/>
      </c>
      <c r="J20" s="23">
        <f>C14*7</f>
        <v>11666.666666666668</v>
      </c>
      <c r="K20" s="20"/>
      <c r="L20" s="19" t="s">
        <v>28</v>
      </c>
      <c r="M20" s="1" t="s">
        <v>25</v>
      </c>
    </row>
    <row r="21" spans="1:13" x14ac:dyDescent="0.25">
      <c r="A21">
        <v>17</v>
      </c>
      <c r="B21" s="22">
        <v>43786</v>
      </c>
      <c r="C21" s="4">
        <f t="shared" si="1"/>
        <v>1666.6666666666667</v>
      </c>
      <c r="D21" s="4" t="str">
        <f t="shared" si="2"/>
        <v/>
      </c>
      <c r="E21" s="4" t="str">
        <f t="shared" si="3"/>
        <v/>
      </c>
      <c r="F21" s="4">
        <f t="shared" si="4"/>
        <v>28333.333333333336</v>
      </c>
      <c r="G21" s="15"/>
      <c r="H21" s="4" t="str">
        <f t="shared" si="5"/>
        <v/>
      </c>
      <c r="I21" s="5" t="str">
        <f t="shared" si="0"/>
        <v/>
      </c>
    </row>
    <row r="22" spans="1:13" x14ac:dyDescent="0.25">
      <c r="A22">
        <v>18</v>
      </c>
      <c r="B22" s="16">
        <v>43787</v>
      </c>
      <c r="C22" s="8">
        <f t="shared" si="1"/>
        <v>1666.6666666666667</v>
      </c>
      <c r="D22" s="8" t="str">
        <f t="shared" si="2"/>
        <v/>
      </c>
      <c r="E22" s="8" t="str">
        <f t="shared" si="3"/>
        <v/>
      </c>
      <c r="F22" s="8">
        <f t="shared" si="4"/>
        <v>30000</v>
      </c>
      <c r="G22" s="17"/>
      <c r="H22" s="8" t="str">
        <f t="shared" si="5"/>
        <v/>
      </c>
      <c r="I22" s="9" t="str">
        <f t="shared" si="0"/>
        <v/>
      </c>
    </row>
    <row r="23" spans="1:13" x14ac:dyDescent="0.25">
      <c r="A23">
        <v>19</v>
      </c>
      <c r="B23" s="16">
        <v>43788</v>
      </c>
      <c r="C23" s="8">
        <f t="shared" si="1"/>
        <v>1666.6666666666667</v>
      </c>
      <c r="D23" s="8" t="str">
        <f t="shared" si="2"/>
        <v/>
      </c>
      <c r="E23" s="8" t="str">
        <f t="shared" si="3"/>
        <v/>
      </c>
      <c r="F23" s="8">
        <f t="shared" si="4"/>
        <v>31666.666666666668</v>
      </c>
      <c r="G23" s="17"/>
      <c r="H23" s="8" t="str">
        <f t="shared" si="5"/>
        <v/>
      </c>
      <c r="I23" s="9" t="str">
        <f t="shared" si="0"/>
        <v/>
      </c>
      <c r="L23" s="20" t="s">
        <v>26</v>
      </c>
    </row>
    <row r="24" spans="1:13" x14ac:dyDescent="0.25">
      <c r="A24">
        <v>20</v>
      </c>
      <c r="B24" s="16">
        <v>43789</v>
      </c>
      <c r="C24" s="8">
        <f t="shared" si="1"/>
        <v>1666.6666666666667</v>
      </c>
      <c r="D24" s="8" t="str">
        <f t="shared" si="2"/>
        <v/>
      </c>
      <c r="E24" s="8" t="str">
        <f t="shared" si="3"/>
        <v/>
      </c>
      <c r="F24" s="8">
        <f t="shared" si="4"/>
        <v>33333.333333333336</v>
      </c>
      <c r="G24" s="17"/>
      <c r="H24" s="8" t="str">
        <f t="shared" si="5"/>
        <v/>
      </c>
      <c r="I24" s="9" t="str">
        <f t="shared" si="0"/>
        <v/>
      </c>
    </row>
    <row r="25" spans="1:13" x14ac:dyDescent="0.25">
      <c r="A25">
        <v>21</v>
      </c>
      <c r="B25" s="16">
        <v>43790</v>
      </c>
      <c r="C25" s="8">
        <f t="shared" si="1"/>
        <v>1666.6666666666667</v>
      </c>
      <c r="D25" s="8" t="str">
        <f t="shared" si="2"/>
        <v/>
      </c>
      <c r="E25" s="8" t="str">
        <f t="shared" si="3"/>
        <v/>
      </c>
      <c r="F25" s="8">
        <f t="shared" si="4"/>
        <v>35000</v>
      </c>
      <c r="G25" s="17"/>
      <c r="H25" s="8" t="str">
        <f t="shared" si="5"/>
        <v/>
      </c>
      <c r="I25" s="9" t="str">
        <f t="shared" si="0"/>
        <v/>
      </c>
    </row>
    <row r="26" spans="1:13" ht="15.75" thickBot="1" x14ac:dyDescent="0.3">
      <c r="A26">
        <v>22</v>
      </c>
      <c r="B26" s="16">
        <v>43791</v>
      </c>
      <c r="C26" s="8">
        <f t="shared" si="1"/>
        <v>1666.6666666666667</v>
      </c>
      <c r="D26" s="8" t="str">
        <f t="shared" si="2"/>
        <v/>
      </c>
      <c r="E26" s="8" t="str">
        <f t="shared" si="3"/>
        <v/>
      </c>
      <c r="F26" s="8">
        <f t="shared" si="4"/>
        <v>36666.666666666672</v>
      </c>
      <c r="G26" s="17"/>
      <c r="H26" s="8" t="str">
        <f t="shared" si="5"/>
        <v/>
      </c>
      <c r="I26" s="9" t="str">
        <f t="shared" si="0"/>
        <v/>
      </c>
      <c r="J26" s="3"/>
    </row>
    <row r="27" spans="1:13" ht="15.75" thickBot="1" x14ac:dyDescent="0.3">
      <c r="A27">
        <v>23</v>
      </c>
      <c r="B27" s="21">
        <v>43792</v>
      </c>
      <c r="C27" s="6">
        <f t="shared" si="1"/>
        <v>1666.6666666666667</v>
      </c>
      <c r="D27" s="6" t="str">
        <f t="shared" si="2"/>
        <v/>
      </c>
      <c r="E27" s="6" t="str">
        <f t="shared" si="3"/>
        <v/>
      </c>
      <c r="F27" s="6">
        <f t="shared" si="4"/>
        <v>38333.333333333336</v>
      </c>
      <c r="G27" s="18"/>
      <c r="H27" s="6" t="str">
        <f t="shared" si="5"/>
        <v/>
      </c>
      <c r="I27" s="7" t="str">
        <f t="shared" si="0"/>
        <v/>
      </c>
      <c r="J27" s="23">
        <f>C21*7</f>
        <v>11666.666666666668</v>
      </c>
    </row>
    <row r="28" spans="1:13" x14ac:dyDescent="0.25">
      <c r="A28">
        <v>24</v>
      </c>
      <c r="B28" s="22">
        <v>43793</v>
      </c>
      <c r="C28" s="4">
        <f t="shared" si="1"/>
        <v>1666.6666666666667</v>
      </c>
      <c r="D28" s="4" t="str">
        <f t="shared" si="2"/>
        <v/>
      </c>
      <c r="E28" s="4" t="str">
        <f t="shared" si="3"/>
        <v/>
      </c>
      <c r="F28" s="4">
        <f t="shared" si="4"/>
        <v>40000</v>
      </c>
      <c r="G28" s="15"/>
      <c r="H28" s="4" t="str">
        <f t="shared" si="5"/>
        <v/>
      </c>
      <c r="I28" s="5" t="str">
        <f t="shared" si="0"/>
        <v/>
      </c>
    </row>
    <row r="29" spans="1:13" x14ac:dyDescent="0.25">
      <c r="A29">
        <v>25</v>
      </c>
      <c r="B29" s="16">
        <v>43794</v>
      </c>
      <c r="C29" s="8">
        <f t="shared" si="1"/>
        <v>1666.6666666666667</v>
      </c>
      <c r="D29" s="8" t="str">
        <f t="shared" si="2"/>
        <v/>
      </c>
      <c r="E29" s="8" t="str">
        <f t="shared" si="3"/>
        <v/>
      </c>
      <c r="F29" s="8">
        <f t="shared" si="4"/>
        <v>41666.666666666672</v>
      </c>
      <c r="G29" s="17"/>
      <c r="H29" s="8" t="str">
        <f t="shared" si="5"/>
        <v/>
      </c>
      <c r="I29" s="9" t="str">
        <f t="shared" si="0"/>
        <v/>
      </c>
    </row>
    <row r="30" spans="1:13" x14ac:dyDescent="0.25">
      <c r="A30">
        <v>26</v>
      </c>
      <c r="B30" s="16">
        <v>43795</v>
      </c>
      <c r="C30" s="8">
        <f t="shared" si="1"/>
        <v>1666.6666666666667</v>
      </c>
      <c r="D30" s="8" t="str">
        <f t="shared" si="2"/>
        <v/>
      </c>
      <c r="E30" s="8" t="str">
        <f t="shared" si="3"/>
        <v/>
      </c>
      <c r="F30" s="8">
        <f t="shared" si="4"/>
        <v>43333.333333333336</v>
      </c>
      <c r="G30" s="17"/>
      <c r="H30" s="8" t="str">
        <f t="shared" si="5"/>
        <v/>
      </c>
      <c r="I30" s="9" t="str">
        <f t="shared" si="0"/>
        <v/>
      </c>
    </row>
    <row r="31" spans="1:13" x14ac:dyDescent="0.25">
      <c r="A31">
        <v>27</v>
      </c>
      <c r="B31" s="16">
        <v>43796</v>
      </c>
      <c r="C31" s="8">
        <f t="shared" si="1"/>
        <v>1666.6666666666667</v>
      </c>
      <c r="D31" s="8" t="str">
        <f t="shared" si="2"/>
        <v/>
      </c>
      <c r="E31" s="8" t="str">
        <f t="shared" si="3"/>
        <v/>
      </c>
      <c r="F31" s="8">
        <f t="shared" si="4"/>
        <v>45000</v>
      </c>
      <c r="G31" s="17"/>
      <c r="H31" s="8" t="str">
        <f t="shared" si="5"/>
        <v/>
      </c>
      <c r="I31" s="9" t="str">
        <f t="shared" si="0"/>
        <v/>
      </c>
    </row>
    <row r="32" spans="1:13" x14ac:dyDescent="0.25">
      <c r="A32">
        <v>28</v>
      </c>
      <c r="B32" s="16">
        <v>43797</v>
      </c>
      <c r="C32" s="8">
        <f t="shared" si="1"/>
        <v>1666.6666666666667</v>
      </c>
      <c r="D32" s="8" t="str">
        <f t="shared" si="2"/>
        <v/>
      </c>
      <c r="E32" s="8" t="str">
        <f t="shared" si="3"/>
        <v/>
      </c>
      <c r="F32" s="8">
        <f t="shared" si="4"/>
        <v>46666.666666666672</v>
      </c>
      <c r="G32" s="17"/>
      <c r="H32" s="8" t="str">
        <f t="shared" si="5"/>
        <v/>
      </c>
      <c r="I32" s="9" t="str">
        <f t="shared" si="0"/>
        <v/>
      </c>
    </row>
    <row r="33" spans="1:10" ht="15.75" thickBot="1" x14ac:dyDescent="0.3">
      <c r="A33">
        <v>29</v>
      </c>
      <c r="B33" s="16">
        <v>43798</v>
      </c>
      <c r="C33" s="8">
        <f t="shared" si="1"/>
        <v>1666.6666666666667</v>
      </c>
      <c r="D33" s="8" t="str">
        <f t="shared" si="2"/>
        <v/>
      </c>
      <c r="E33" s="8" t="str">
        <f t="shared" si="3"/>
        <v/>
      </c>
      <c r="F33" s="8">
        <f t="shared" si="4"/>
        <v>48333.333333333336</v>
      </c>
      <c r="G33" s="17"/>
      <c r="H33" s="8" t="str">
        <f t="shared" si="5"/>
        <v/>
      </c>
      <c r="I33" s="9" t="str">
        <f t="shared" si="0"/>
        <v/>
      </c>
      <c r="J33" s="3"/>
    </row>
    <row r="34" spans="1:10" ht="15.75" thickBot="1" x14ac:dyDescent="0.3">
      <c r="A34">
        <v>30</v>
      </c>
      <c r="B34" s="21">
        <v>43799</v>
      </c>
      <c r="C34" s="6">
        <f t="shared" si="1"/>
        <v>1666.6666666666667</v>
      </c>
      <c r="D34" s="6" t="str">
        <f t="shared" si="2"/>
        <v/>
      </c>
      <c r="E34" s="6" t="str">
        <f t="shared" si="3"/>
        <v/>
      </c>
      <c r="F34" s="6">
        <f t="shared" si="4"/>
        <v>50000</v>
      </c>
      <c r="G34" s="18"/>
      <c r="H34" s="6" t="str">
        <f t="shared" si="5"/>
        <v/>
      </c>
      <c r="I34" s="7" t="str">
        <f t="shared" si="0"/>
        <v/>
      </c>
      <c r="J34" s="23">
        <f>C28*7</f>
        <v>11666.666666666668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10" hidden="1" x14ac:dyDescent="0.25"/>
    <row r="37" spans="1:10" hidden="1" x14ac:dyDescent="0.25"/>
  </sheetData>
  <sheetProtection sheet="1" objects="1" scenarios="1"/>
  <mergeCells count="8">
    <mergeCell ref="I3:I4"/>
    <mergeCell ref="B3:B4"/>
    <mergeCell ref="E3:E4"/>
    <mergeCell ref="G3:G4"/>
    <mergeCell ref="C3:C4"/>
    <mergeCell ref="D3:D4"/>
    <mergeCell ref="F3:F4"/>
    <mergeCell ref="H3:H4"/>
  </mergeCells>
  <conditionalFormatting sqref="I5:I34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E4CC-A118-415A-8C7D-B404D970D99C}">
  <dimension ref="A1:XFD37"/>
  <sheetViews>
    <sheetView topLeftCell="B1" zoomScale="85" zoomScaleNormal="85" workbookViewId="0">
      <selection activeCell="B9" sqref="B9"/>
    </sheetView>
  </sheetViews>
  <sheetFormatPr defaultColWidth="0" defaultRowHeight="15" zeroHeight="1" x14ac:dyDescent="0.25"/>
  <cols>
    <col min="1" max="1" width="9.140625" hidden="1" customWidth="1"/>
    <col min="2" max="2" width="10.7109375" bestFit="1" customWidth="1"/>
    <col min="3" max="4" width="9.140625" customWidth="1"/>
    <col min="5" max="8" width="11" customWidth="1"/>
    <col min="9" max="9" width="9.140625" customWidth="1"/>
    <col min="10" max="11" width="9.140625" style="1" customWidth="1"/>
    <col min="12" max="12" width="18" style="1" bestFit="1" customWidth="1"/>
    <col min="13" max="13" width="11" style="1" customWidth="1"/>
    <col min="14" max="14" width="27.85546875" style="1" customWidth="1"/>
    <col min="15" max="18" width="0" hidden="1" customWidth="1"/>
    <col min="19" max="16383" width="9.140625" hidden="1"/>
    <col min="16384" max="16384" width="4" style="1" customWidth="1"/>
  </cols>
  <sheetData>
    <row r="1" spans="1:13" x14ac:dyDescent="0.25">
      <c r="A1" s="1"/>
      <c r="C1" s="1"/>
      <c r="D1" s="1"/>
      <c r="E1" s="1"/>
      <c r="F1" s="1"/>
      <c r="G1" s="1"/>
      <c r="H1" s="1"/>
      <c r="I1" s="1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3" ht="15.75" thickBot="1" x14ac:dyDescent="0.3">
      <c r="B3" s="35" t="s">
        <v>3</v>
      </c>
      <c r="C3" s="37" t="s">
        <v>9</v>
      </c>
      <c r="D3" s="37" t="s">
        <v>7</v>
      </c>
      <c r="E3" s="37" t="s">
        <v>4</v>
      </c>
      <c r="F3" s="37" t="s">
        <v>10</v>
      </c>
      <c r="G3" s="37" t="s">
        <v>5</v>
      </c>
      <c r="H3" s="37" t="s">
        <v>11</v>
      </c>
      <c r="I3" s="33" t="s">
        <v>8</v>
      </c>
      <c r="L3" s="10" t="s">
        <v>13</v>
      </c>
      <c r="M3" s="11">
        <v>0</v>
      </c>
    </row>
    <row r="4" spans="1:13" ht="15.75" thickBot="1" x14ac:dyDescent="0.3">
      <c r="B4" s="41"/>
      <c r="C4" s="39" t="s">
        <v>6</v>
      </c>
      <c r="D4" s="39" t="s">
        <v>0</v>
      </c>
      <c r="E4" s="39"/>
      <c r="F4" s="39"/>
      <c r="G4" s="39"/>
      <c r="H4" s="39"/>
      <c r="I4" s="40"/>
      <c r="L4" s="12" t="s">
        <v>1</v>
      </c>
      <c r="M4" s="11">
        <v>50000</v>
      </c>
    </row>
    <row r="5" spans="1:13" ht="15.75" thickBot="1" x14ac:dyDescent="0.3">
      <c r="A5" s="25">
        <v>1</v>
      </c>
      <c r="B5" s="28">
        <v>43770</v>
      </c>
      <c r="C5" s="29">
        <f>$M$4/21</f>
        <v>2380.9523809523807</v>
      </c>
      <c r="D5" s="29">
        <f>$M$4/21</f>
        <v>2380.9523809523807</v>
      </c>
      <c r="E5" s="29">
        <f>M3</f>
        <v>0</v>
      </c>
      <c r="F5" s="29">
        <f>D5</f>
        <v>2380.9523809523807</v>
      </c>
      <c r="G5" s="30"/>
      <c r="H5" s="29">
        <f>G5-M3</f>
        <v>0</v>
      </c>
      <c r="I5" s="31" t="str">
        <f t="shared" ref="I5:I25" si="0">IF(G5&lt;&gt;0,G5-E5-C5,"")</f>
        <v/>
      </c>
      <c r="J5" s="32">
        <f>C5</f>
        <v>2380.9523809523807</v>
      </c>
      <c r="L5" s="13" t="s">
        <v>2</v>
      </c>
      <c r="M5" s="7">
        <f>SUM(M3:M4)</f>
        <v>50000</v>
      </c>
    </row>
    <row r="6" spans="1:13" s="1" customFormat="1" ht="15.75" thickBot="1" x14ac:dyDescent="0.3">
      <c r="A6" s="26">
        <v>2</v>
      </c>
      <c r="B6" s="14">
        <v>43773</v>
      </c>
      <c r="C6" s="4">
        <f t="shared" ref="C6:C25" si="1">$M$4/21</f>
        <v>2380.9523809523807</v>
      </c>
      <c r="D6" s="4" t="str">
        <f>IF(G5="","",($M$5-G5)/(21-A5))</f>
        <v/>
      </c>
      <c r="E6" s="4" t="str">
        <f>IF(G5&lt;&gt;0,G5,"")</f>
        <v/>
      </c>
      <c r="F6" s="4">
        <f>C5*A6</f>
        <v>4761.9047619047615</v>
      </c>
      <c r="G6" s="15"/>
      <c r="H6" s="4" t="str">
        <f>IF(G6&lt;&gt;0,G6-G5,"")</f>
        <v/>
      </c>
      <c r="I6" s="5" t="str">
        <f t="shared" si="0"/>
        <v/>
      </c>
      <c r="J6" s="3"/>
      <c r="L6" s="13" t="s">
        <v>14</v>
      </c>
      <c r="M6" s="7">
        <f>IF(G5="",0,LARGE(G5:G25,1))</f>
        <v>0</v>
      </c>
    </row>
    <row r="7" spans="1:13" s="1" customFormat="1" x14ac:dyDescent="0.25">
      <c r="A7" s="26">
        <v>3</v>
      </c>
      <c r="B7" s="16">
        <v>43774</v>
      </c>
      <c r="C7" s="8">
        <f t="shared" si="1"/>
        <v>2380.9523809523807</v>
      </c>
      <c r="D7" s="8" t="str">
        <f t="shared" ref="D7:D24" si="2">IF(G6="","",($M$5-G6)/(21-A6))</f>
        <v/>
      </c>
      <c r="E7" s="8" t="str">
        <f t="shared" ref="E7:E25" si="3">IF(G6&lt;&gt;0,G6,"")</f>
        <v/>
      </c>
      <c r="F7" s="8">
        <f t="shared" ref="F7:F25" si="4">C6*A7</f>
        <v>7142.8571428571422</v>
      </c>
      <c r="G7" s="17"/>
      <c r="H7" s="8" t="str">
        <f t="shared" ref="H7:H25" si="5">IF(G7&lt;&gt;0,G7-G6,"")</f>
        <v/>
      </c>
      <c r="I7" s="9" t="str">
        <f t="shared" si="0"/>
        <v/>
      </c>
    </row>
    <row r="8" spans="1:13" s="1" customFormat="1" x14ac:dyDescent="0.25">
      <c r="A8" s="26">
        <v>4</v>
      </c>
      <c r="B8" s="16">
        <v>43775</v>
      </c>
      <c r="C8" s="8">
        <f t="shared" si="1"/>
        <v>2380.9523809523807</v>
      </c>
      <c r="D8" s="8" t="str">
        <f t="shared" si="2"/>
        <v/>
      </c>
      <c r="E8" s="8" t="str">
        <f t="shared" si="3"/>
        <v/>
      </c>
      <c r="F8" s="8">
        <f t="shared" si="4"/>
        <v>9523.8095238095229</v>
      </c>
      <c r="G8" s="17"/>
      <c r="H8" s="8" t="str">
        <f t="shared" si="5"/>
        <v/>
      </c>
      <c r="I8" s="9" t="str">
        <f t="shared" si="0"/>
        <v/>
      </c>
      <c r="L8" s="2"/>
    </row>
    <row r="9" spans="1:13" s="1" customFormat="1" ht="15.75" thickBot="1" x14ac:dyDescent="0.3">
      <c r="A9" s="26">
        <v>5</v>
      </c>
      <c r="B9" s="16">
        <v>43776</v>
      </c>
      <c r="C9" s="8">
        <f t="shared" si="1"/>
        <v>2380.9523809523807</v>
      </c>
      <c r="D9" s="8" t="str">
        <f t="shared" si="2"/>
        <v/>
      </c>
      <c r="E9" s="8" t="str">
        <f t="shared" si="3"/>
        <v/>
      </c>
      <c r="F9" s="8">
        <f t="shared" si="4"/>
        <v>11904.761904761905</v>
      </c>
      <c r="G9" s="17"/>
      <c r="H9" s="8" t="str">
        <f t="shared" si="5"/>
        <v/>
      </c>
      <c r="I9" s="9" t="str">
        <f t="shared" si="0"/>
        <v/>
      </c>
      <c r="K9" s="19"/>
    </row>
    <row r="10" spans="1:13" s="1" customFormat="1" ht="15.75" thickBot="1" x14ac:dyDescent="0.3">
      <c r="A10" s="26">
        <v>6</v>
      </c>
      <c r="B10" s="24">
        <v>43777</v>
      </c>
      <c r="C10" s="6">
        <f t="shared" si="1"/>
        <v>2380.9523809523807</v>
      </c>
      <c r="D10" s="6" t="str">
        <f t="shared" si="2"/>
        <v/>
      </c>
      <c r="E10" s="6" t="str">
        <f t="shared" si="3"/>
        <v/>
      </c>
      <c r="F10" s="6">
        <f t="shared" si="4"/>
        <v>14285.714285714284</v>
      </c>
      <c r="G10" s="18"/>
      <c r="H10" s="6" t="str">
        <f t="shared" si="5"/>
        <v/>
      </c>
      <c r="I10" s="7" t="str">
        <f t="shared" si="0"/>
        <v/>
      </c>
      <c r="J10" s="32">
        <f>C5*5</f>
        <v>11904.761904761905</v>
      </c>
      <c r="K10" s="2"/>
    </row>
    <row r="11" spans="1:13" s="1" customFormat="1" x14ac:dyDescent="0.25">
      <c r="A11" s="26">
        <v>7</v>
      </c>
      <c r="B11" s="14">
        <v>43780</v>
      </c>
      <c r="C11" s="4">
        <f t="shared" si="1"/>
        <v>2380.9523809523807</v>
      </c>
      <c r="D11" s="4" t="str">
        <f t="shared" si="2"/>
        <v/>
      </c>
      <c r="E11" s="4" t="str">
        <f t="shared" si="3"/>
        <v/>
      </c>
      <c r="F11" s="4">
        <f t="shared" si="4"/>
        <v>16666.666666666664</v>
      </c>
      <c r="G11" s="15"/>
      <c r="H11" s="4" t="str">
        <f t="shared" si="5"/>
        <v/>
      </c>
      <c r="I11" s="5" t="str">
        <f t="shared" si="0"/>
        <v/>
      </c>
    </row>
    <row r="12" spans="1:13" s="1" customFormat="1" x14ac:dyDescent="0.25">
      <c r="A12" s="26">
        <v>8</v>
      </c>
      <c r="B12" s="16">
        <v>43781</v>
      </c>
      <c r="C12" s="8">
        <f t="shared" si="1"/>
        <v>2380.9523809523807</v>
      </c>
      <c r="D12" s="8" t="str">
        <f t="shared" si="2"/>
        <v/>
      </c>
      <c r="E12" s="8" t="str">
        <f t="shared" si="3"/>
        <v/>
      </c>
      <c r="F12" s="8">
        <f t="shared" si="4"/>
        <v>19047.619047619046</v>
      </c>
      <c r="G12" s="17"/>
      <c r="H12" s="8" t="str">
        <f t="shared" si="5"/>
        <v/>
      </c>
      <c r="I12" s="9" t="str">
        <f t="shared" si="0"/>
        <v/>
      </c>
      <c r="K12" s="19"/>
      <c r="M12" s="2" t="s">
        <v>15</v>
      </c>
    </row>
    <row r="13" spans="1:13" s="1" customFormat="1" x14ac:dyDescent="0.25">
      <c r="A13" s="26">
        <v>9</v>
      </c>
      <c r="B13" s="16">
        <v>43782</v>
      </c>
      <c r="C13" s="8">
        <f t="shared" si="1"/>
        <v>2380.9523809523807</v>
      </c>
      <c r="D13" s="8" t="str">
        <f t="shared" si="2"/>
        <v/>
      </c>
      <c r="E13" s="8" t="str">
        <f t="shared" si="3"/>
        <v/>
      </c>
      <c r="F13" s="8">
        <f t="shared" si="4"/>
        <v>21428.571428571428</v>
      </c>
      <c r="G13" s="17"/>
      <c r="H13" s="8" t="str">
        <f t="shared" si="5"/>
        <v/>
      </c>
      <c r="I13" s="9" t="str">
        <f t="shared" si="0"/>
        <v/>
      </c>
      <c r="L13" s="19" t="s">
        <v>16</v>
      </c>
      <c r="M13" s="1" t="s">
        <v>17</v>
      </c>
    </row>
    <row r="14" spans="1:13" s="1" customFormat="1" ht="15.75" thickBot="1" x14ac:dyDescent="0.3">
      <c r="A14" s="26">
        <v>10</v>
      </c>
      <c r="B14" s="16">
        <v>43783</v>
      </c>
      <c r="C14" s="8">
        <f t="shared" si="1"/>
        <v>2380.9523809523807</v>
      </c>
      <c r="D14" s="8" t="str">
        <f t="shared" si="2"/>
        <v/>
      </c>
      <c r="E14" s="8" t="str">
        <f t="shared" si="3"/>
        <v/>
      </c>
      <c r="F14" s="8">
        <f t="shared" si="4"/>
        <v>23809.523809523809</v>
      </c>
      <c r="G14" s="17"/>
      <c r="H14" s="8" t="str">
        <f t="shared" si="5"/>
        <v/>
      </c>
      <c r="I14" s="9" t="str">
        <f t="shared" si="0"/>
        <v/>
      </c>
      <c r="L14" s="2"/>
      <c r="M14" s="1" t="s">
        <v>18</v>
      </c>
    </row>
    <row r="15" spans="1:13" s="1" customFormat="1" ht="15.75" thickBot="1" x14ac:dyDescent="0.3">
      <c r="A15" s="26">
        <v>11</v>
      </c>
      <c r="B15" s="24">
        <v>43784</v>
      </c>
      <c r="C15" s="6">
        <f t="shared" si="1"/>
        <v>2380.9523809523807</v>
      </c>
      <c r="D15" s="6" t="str">
        <f t="shared" si="2"/>
        <v/>
      </c>
      <c r="E15" s="6" t="str">
        <f t="shared" si="3"/>
        <v/>
      </c>
      <c r="F15" s="6">
        <f t="shared" si="4"/>
        <v>26190.476190476187</v>
      </c>
      <c r="G15" s="18"/>
      <c r="H15" s="6" t="str">
        <f t="shared" si="5"/>
        <v/>
      </c>
      <c r="I15" s="7" t="str">
        <f t="shared" si="0"/>
        <v/>
      </c>
      <c r="J15" s="32">
        <f>C10*5</f>
        <v>11904.761904761905</v>
      </c>
      <c r="L15" s="19" t="s">
        <v>19</v>
      </c>
      <c r="M15" s="1" t="s">
        <v>27</v>
      </c>
    </row>
    <row r="16" spans="1:13" s="1" customFormat="1" x14ac:dyDescent="0.25">
      <c r="A16" s="26">
        <v>12</v>
      </c>
      <c r="B16" s="14">
        <v>43787</v>
      </c>
      <c r="C16" s="4">
        <f t="shared" si="1"/>
        <v>2380.9523809523807</v>
      </c>
      <c r="D16" s="4" t="str">
        <f t="shared" si="2"/>
        <v/>
      </c>
      <c r="E16" s="4" t="str">
        <f t="shared" si="3"/>
        <v/>
      </c>
      <c r="F16" s="4">
        <f t="shared" si="4"/>
        <v>28571.428571428569</v>
      </c>
      <c r="G16" s="15"/>
      <c r="H16" s="4" t="str">
        <f t="shared" si="5"/>
        <v/>
      </c>
      <c r="I16" s="5" t="str">
        <f t="shared" si="0"/>
        <v/>
      </c>
      <c r="L16" s="19" t="s">
        <v>21</v>
      </c>
      <c r="M16" s="1" t="s">
        <v>20</v>
      </c>
    </row>
    <row r="17" spans="1:13" s="1" customFormat="1" x14ac:dyDescent="0.25">
      <c r="A17" s="26">
        <v>13</v>
      </c>
      <c r="B17" s="16">
        <v>43788</v>
      </c>
      <c r="C17" s="8">
        <f t="shared" si="1"/>
        <v>2380.9523809523807</v>
      </c>
      <c r="D17" s="8" t="str">
        <f t="shared" si="2"/>
        <v/>
      </c>
      <c r="E17" s="8" t="str">
        <f t="shared" si="3"/>
        <v/>
      </c>
      <c r="F17" s="8">
        <f t="shared" si="4"/>
        <v>30952.38095238095</v>
      </c>
      <c r="G17" s="17"/>
      <c r="H17" s="8" t="str">
        <f t="shared" si="5"/>
        <v/>
      </c>
      <c r="I17" s="9" t="str">
        <f t="shared" si="0"/>
        <v/>
      </c>
      <c r="L17" s="19" t="s">
        <v>24</v>
      </c>
      <c r="M17" s="1" t="s">
        <v>22</v>
      </c>
    </row>
    <row r="18" spans="1:13" s="1" customFormat="1" x14ac:dyDescent="0.25">
      <c r="A18" s="26">
        <v>14</v>
      </c>
      <c r="B18" s="16">
        <v>43789</v>
      </c>
      <c r="C18" s="8">
        <f t="shared" si="1"/>
        <v>2380.9523809523807</v>
      </c>
      <c r="D18" s="8" t="str">
        <f t="shared" si="2"/>
        <v/>
      </c>
      <c r="E18" s="8" t="str">
        <f t="shared" si="3"/>
        <v/>
      </c>
      <c r="F18" s="8">
        <f t="shared" si="4"/>
        <v>33333.333333333328</v>
      </c>
      <c r="G18" s="17"/>
      <c r="H18" s="8" t="str">
        <f t="shared" si="5"/>
        <v/>
      </c>
      <c r="I18" s="9" t="str">
        <f t="shared" si="0"/>
        <v/>
      </c>
      <c r="L18" s="19"/>
      <c r="M18" s="1" t="s">
        <v>23</v>
      </c>
    </row>
    <row r="19" spans="1:13" s="1" customFormat="1" ht="15.75" thickBot="1" x14ac:dyDescent="0.3">
      <c r="A19" s="26">
        <v>15</v>
      </c>
      <c r="B19" s="16">
        <v>43790</v>
      </c>
      <c r="C19" s="8">
        <f t="shared" si="1"/>
        <v>2380.9523809523807</v>
      </c>
      <c r="D19" s="8" t="str">
        <f t="shared" si="2"/>
        <v/>
      </c>
      <c r="E19" s="8" t="str">
        <f t="shared" si="3"/>
        <v/>
      </c>
      <c r="F19" s="8">
        <f t="shared" si="4"/>
        <v>35714.28571428571</v>
      </c>
      <c r="G19" s="17"/>
      <c r="H19" s="8" t="str">
        <f t="shared" si="5"/>
        <v/>
      </c>
      <c r="I19" s="9" t="str">
        <f t="shared" si="0"/>
        <v/>
      </c>
      <c r="L19" s="19" t="s">
        <v>28</v>
      </c>
      <c r="M19" s="1" t="s">
        <v>25</v>
      </c>
    </row>
    <row r="20" spans="1:13" s="1" customFormat="1" ht="15.75" thickBot="1" x14ac:dyDescent="0.3">
      <c r="A20" s="26">
        <v>16</v>
      </c>
      <c r="B20" s="24">
        <v>43791</v>
      </c>
      <c r="C20" s="6">
        <f t="shared" si="1"/>
        <v>2380.9523809523807</v>
      </c>
      <c r="D20" s="6" t="str">
        <f t="shared" si="2"/>
        <v/>
      </c>
      <c r="E20" s="6" t="str">
        <f t="shared" si="3"/>
        <v/>
      </c>
      <c r="F20" s="6">
        <f t="shared" si="4"/>
        <v>38095.238095238092</v>
      </c>
      <c r="G20" s="18"/>
      <c r="H20" s="6" t="str">
        <f t="shared" si="5"/>
        <v/>
      </c>
      <c r="I20" s="7" t="str">
        <f t="shared" si="0"/>
        <v/>
      </c>
      <c r="J20" s="32">
        <f>C15*5</f>
        <v>11904.761904761905</v>
      </c>
    </row>
    <row r="21" spans="1:13" s="1" customFormat="1" x14ac:dyDescent="0.25">
      <c r="A21" s="26">
        <v>17</v>
      </c>
      <c r="B21" s="14">
        <v>43794</v>
      </c>
      <c r="C21" s="4">
        <f t="shared" si="1"/>
        <v>2380.9523809523807</v>
      </c>
      <c r="D21" s="4" t="str">
        <f t="shared" si="2"/>
        <v/>
      </c>
      <c r="E21" s="4" t="str">
        <f t="shared" si="3"/>
        <v/>
      </c>
      <c r="F21" s="4">
        <f t="shared" si="4"/>
        <v>40476.190476190473</v>
      </c>
      <c r="G21" s="15"/>
      <c r="H21" s="4" t="str">
        <f t="shared" si="5"/>
        <v/>
      </c>
      <c r="I21" s="5" t="str">
        <f t="shared" si="0"/>
        <v/>
      </c>
    </row>
    <row r="22" spans="1:13" s="1" customFormat="1" x14ac:dyDescent="0.25">
      <c r="A22" s="26">
        <v>18</v>
      </c>
      <c r="B22" s="16">
        <v>43795</v>
      </c>
      <c r="C22" s="8">
        <f t="shared" si="1"/>
        <v>2380.9523809523807</v>
      </c>
      <c r="D22" s="8" t="str">
        <f t="shared" si="2"/>
        <v/>
      </c>
      <c r="E22" s="8" t="str">
        <f t="shared" si="3"/>
        <v/>
      </c>
      <c r="F22" s="8">
        <f t="shared" si="4"/>
        <v>42857.142857142855</v>
      </c>
      <c r="G22" s="17"/>
      <c r="H22" s="8" t="str">
        <f t="shared" si="5"/>
        <v/>
      </c>
      <c r="I22" s="9" t="str">
        <f t="shared" si="0"/>
        <v/>
      </c>
      <c r="L22" s="20" t="s">
        <v>26</v>
      </c>
    </row>
    <row r="23" spans="1:13" s="1" customFormat="1" x14ac:dyDescent="0.25">
      <c r="A23" s="26">
        <v>19</v>
      </c>
      <c r="B23" s="16">
        <v>43796</v>
      </c>
      <c r="C23" s="8">
        <f t="shared" si="1"/>
        <v>2380.9523809523807</v>
      </c>
      <c r="D23" s="8" t="str">
        <f t="shared" si="2"/>
        <v/>
      </c>
      <c r="E23" s="8" t="str">
        <f t="shared" si="3"/>
        <v/>
      </c>
      <c r="F23" s="8">
        <f t="shared" si="4"/>
        <v>45238.095238095237</v>
      </c>
      <c r="G23" s="17"/>
      <c r="H23" s="8" t="str">
        <f t="shared" si="5"/>
        <v/>
      </c>
      <c r="I23" s="9" t="str">
        <f t="shared" si="0"/>
        <v/>
      </c>
    </row>
    <row r="24" spans="1:13" s="1" customFormat="1" ht="15.75" thickBot="1" x14ac:dyDescent="0.3">
      <c r="A24" s="26">
        <v>20</v>
      </c>
      <c r="B24" s="16">
        <v>43797</v>
      </c>
      <c r="C24" s="8">
        <f t="shared" si="1"/>
        <v>2380.9523809523807</v>
      </c>
      <c r="D24" s="8" t="str">
        <f t="shared" si="2"/>
        <v/>
      </c>
      <c r="E24" s="8" t="str">
        <f t="shared" si="3"/>
        <v/>
      </c>
      <c r="F24" s="8">
        <f t="shared" si="4"/>
        <v>47619.047619047618</v>
      </c>
      <c r="G24" s="17"/>
      <c r="H24" s="8" t="str">
        <f t="shared" si="5"/>
        <v/>
      </c>
      <c r="I24" s="9" t="str">
        <f t="shared" si="0"/>
        <v/>
      </c>
    </row>
    <row r="25" spans="1:13" s="1" customFormat="1" ht="15.75" thickBot="1" x14ac:dyDescent="0.3">
      <c r="A25" s="27">
        <v>21</v>
      </c>
      <c r="B25" s="24">
        <v>43798</v>
      </c>
      <c r="C25" s="6">
        <f t="shared" si="1"/>
        <v>2380.9523809523807</v>
      </c>
      <c r="D25" s="6" t="str">
        <f>IF(G24="","",($M$5-G24)/(21-A24))</f>
        <v/>
      </c>
      <c r="E25" s="6" t="str">
        <f t="shared" si="3"/>
        <v/>
      </c>
      <c r="F25" s="6">
        <f t="shared" si="4"/>
        <v>49999.999999999993</v>
      </c>
      <c r="G25" s="18"/>
      <c r="H25" s="6" t="str">
        <f t="shared" si="5"/>
        <v/>
      </c>
      <c r="I25" s="7" t="str">
        <f t="shared" si="0"/>
        <v/>
      </c>
      <c r="J25" s="32">
        <f>C20*5</f>
        <v>11904.761904761905</v>
      </c>
    </row>
    <row r="26" spans="1:13" s="1" customFormat="1" x14ac:dyDescent="0.25"/>
    <row r="27" spans="1:13" s="1" customFormat="1" hidden="1" x14ac:dyDescent="0.25">
      <c r="A27"/>
      <c r="B27"/>
      <c r="C27"/>
      <c r="D27"/>
      <c r="E27"/>
      <c r="F27"/>
      <c r="G27"/>
      <c r="H27"/>
      <c r="I27"/>
    </row>
    <row r="28" spans="1:13" s="1" customFormat="1" hidden="1" x14ac:dyDescent="0.25">
      <c r="A28"/>
      <c r="B28"/>
      <c r="C28"/>
      <c r="D28"/>
      <c r="E28"/>
      <c r="F28"/>
      <c r="G28"/>
      <c r="H28"/>
      <c r="I28"/>
    </row>
    <row r="29" spans="1:13" hidden="1" x14ac:dyDescent="0.25"/>
    <row r="30" spans="1:13" hidden="1" x14ac:dyDescent="0.25"/>
    <row r="31" spans="1:13" hidden="1" x14ac:dyDescent="0.25"/>
    <row r="32" spans="1:1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sheet="1" objects="1" scenarios="1"/>
  <mergeCells count="8">
    <mergeCell ref="G3:G4"/>
    <mergeCell ref="I3:I4"/>
    <mergeCell ref="B3:B4"/>
    <mergeCell ref="C3:C4"/>
    <mergeCell ref="D3:D4"/>
    <mergeCell ref="E3:E4"/>
    <mergeCell ref="F3:F4"/>
    <mergeCell ref="H3:H4"/>
  </mergeCells>
  <conditionalFormatting sqref="I5:I25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30 dias</vt:lpstr>
      <vt:lpstr>21 dias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Crispim</dc:creator>
  <cp:lastModifiedBy>Bruno Crispim</cp:lastModifiedBy>
  <dcterms:created xsi:type="dcterms:W3CDTF">2015-01-20T23:22:33Z</dcterms:created>
  <dcterms:modified xsi:type="dcterms:W3CDTF">2019-11-05T18:40:02Z</dcterms:modified>
</cp:coreProperties>
</file>